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1BD8CC8-4DCC-44A7-83F9-2C55D9FEC240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Budget economico_triennale" sheetId="6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62" l="1"/>
  <c r="B41" i="62"/>
  <c r="D52" i="62" l="1"/>
  <c r="D46" i="62"/>
  <c r="B46" i="62"/>
  <c r="C48" i="62"/>
  <c r="C47" i="62"/>
  <c r="C46" i="62" s="1"/>
  <c r="C33" i="62"/>
  <c r="D33" i="62"/>
  <c r="B33" i="62"/>
  <c r="B7" i="62"/>
  <c r="B26" i="62" l="1"/>
  <c r="B25" i="62" s="1"/>
  <c r="B17" i="62"/>
  <c r="B22" i="62" s="1"/>
  <c r="B3" i="62"/>
  <c r="B53" i="62" l="1"/>
  <c r="D26" i="62" l="1"/>
  <c r="C26" i="62"/>
  <c r="B66" i="62" l="1"/>
  <c r="B62" i="62"/>
  <c r="B57" i="62"/>
  <c r="B55" i="62" l="1"/>
  <c r="B71" i="62" l="1"/>
  <c r="B73" i="62" s="1"/>
  <c r="C66" i="62" l="1"/>
  <c r="D66" i="62"/>
  <c r="C62" i="62"/>
  <c r="D62" i="62"/>
  <c r="C57" i="62"/>
  <c r="D57" i="62"/>
  <c r="C17" i="62"/>
  <c r="D17" i="62"/>
  <c r="C7" i="62"/>
  <c r="D7" i="62"/>
  <c r="C3" i="62"/>
  <c r="D3" i="62"/>
  <c r="D22" i="62" l="1"/>
  <c r="C22" i="62"/>
  <c r="D25" i="62" l="1"/>
  <c r="C25" i="62"/>
  <c r="C53" i="62" l="1"/>
  <c r="C55" i="62" s="1"/>
  <c r="D53" i="62"/>
  <c r="D55" i="62" l="1"/>
  <c r="D71" i="62" l="1"/>
  <c r="D73" i="62" s="1"/>
  <c r="C71" i="62" l="1"/>
  <c r="C73" i="62" s="1"/>
</calcChain>
</file>

<file path=xl/sharedStrings.xml><?xml version="1.0" encoding="utf-8"?>
<sst xmlns="http://schemas.openxmlformats.org/spreadsheetml/2006/main" count="67" uniqueCount="67">
  <si>
    <t>A) PROVENTI OPERATIVI</t>
  </si>
  <si>
    <t>I. PROVENTI PROPRI</t>
  </si>
  <si>
    <t xml:space="preserve">   1) Proventi per la didattica</t>
  </si>
  <si>
    <t xml:space="preserve">   2) Proventi da ricerche commissionate e trasferimento tecnologico</t>
  </si>
  <si>
    <t xml:space="preserve">   3) Proventi da ricerche con finanziamenti competitivi</t>
  </si>
  <si>
    <t>II. CONTRIBUTI</t>
  </si>
  <si>
    <t xml:space="preserve">   1) Contributi Miur e altre Amministrazioni Centrali</t>
  </si>
  <si>
    <t xml:space="preserve">   2) Contributi Regioni e Province Autonome</t>
  </si>
  <si>
    <t xml:space="preserve">   3) Contributi altre Amministrazioni locali</t>
  </si>
  <si>
    <t xml:space="preserve">   5) Contributi da Università</t>
  </si>
  <si>
    <t>IV. PROVENTI PER LA GESTIONE DIRETTA INTERVENTI PER IL DIRITTO ALLO STUDIO</t>
  </si>
  <si>
    <t>V. ALTRI PROVENTI E RICAVI DIVERSI</t>
  </si>
  <si>
    <t>VI. VARIAZIONE RIMANENZE</t>
  </si>
  <si>
    <t>TOTALE PROVENTI (A)</t>
  </si>
  <si>
    <t>B) COSTI OPERATIVI</t>
  </si>
  <si>
    <t>VIII. COSTI DEL PERSONALE</t>
  </si>
  <si>
    <t xml:space="preserve">   1) Costi del personale dedicato alla ricerca e alla didattica</t>
  </si>
  <si>
    <t xml:space="preserve">   2) Costi del personale dirigente e tecnico-amministrativo</t>
  </si>
  <si>
    <t>IX. COSTI DELLA GESTIONE CORRENTE</t>
  </si>
  <si>
    <t>X. AMMORTAMENTI E SVALUTAZIONI</t>
  </si>
  <si>
    <t xml:space="preserve">   1) Costi per sostegno agli studenti</t>
  </si>
  <si>
    <t xml:space="preserve">   2) Costi per il diritto allo studio</t>
  </si>
  <si>
    <t xml:space="preserve">   3) Costi per l'attività editoriale</t>
  </si>
  <si>
    <t xml:space="preserve">   4) Trasferimenti a partner di progetti coordinati</t>
  </si>
  <si>
    <t xml:space="preserve">   5) Acquisto materiale di consumo per laboratori</t>
  </si>
  <si>
    <t xml:space="preserve">   6) Variazione rimanenze di materiale di consumo per laboratori</t>
  </si>
  <si>
    <t xml:space="preserve">   7) Acquisto di libri, periodici e materiale bibliografico</t>
  </si>
  <si>
    <t xml:space="preserve">   9) Acquisto altri materiali</t>
  </si>
  <si>
    <t xml:space="preserve">  11) Costi per godimento beni di terzi</t>
  </si>
  <si>
    <t xml:space="preserve">  12) Altri costi</t>
  </si>
  <si>
    <t xml:space="preserve">   1) Ammortamenti immobilizzazioni immateriali</t>
  </si>
  <si>
    <t xml:space="preserve">   2) Ammortamenti immobilizzazioni materiali</t>
  </si>
  <si>
    <t xml:space="preserve">   3) Svalutazioni immobilizzazioni</t>
  </si>
  <si>
    <t xml:space="preserve">   4) Svalutazioni dei crediti compresi nell'attivo circolante e nelle disponibilità liquide</t>
  </si>
  <si>
    <t>XI. ACCANTONAMENTI PER RISCHI E ONERI</t>
  </si>
  <si>
    <t>XII. ONERI DIVERSI DI GESTIONE</t>
  </si>
  <si>
    <t>TOTALE COSTI (B)</t>
  </si>
  <si>
    <t xml:space="preserve">   1) Proventi finanziari</t>
  </si>
  <si>
    <t xml:space="preserve">   3) Utili e perdite su cambi</t>
  </si>
  <si>
    <t xml:space="preserve">   1) Rivalutazioni</t>
  </si>
  <si>
    <t xml:space="preserve">   2) Svalutazioni</t>
  </si>
  <si>
    <t xml:space="preserve">   1) Proventi</t>
  </si>
  <si>
    <t xml:space="preserve">   2) Oneri</t>
  </si>
  <si>
    <t>F) IMPOSTE SUL REDDITO DELL'ESERCIZIO CORRENTI, DIFFERITE, ANTICIPATE</t>
  </si>
  <si>
    <t xml:space="preserve">   4) Contributi dall'Unione Europea e dal Resto del Mondo</t>
  </si>
  <si>
    <t xml:space="preserve">   6) Contributi da altri (pubblici)</t>
  </si>
  <si>
    <t xml:space="preserve">   7) Contributi da altri (privati)</t>
  </si>
  <si>
    <t>VII. INCREMENTO DELLE IMMOBILIZZAZIONI PER LAVORI INTERNI</t>
  </si>
  <si>
    <t xml:space="preserve">        a) docenti/ricercatori</t>
  </si>
  <si>
    <t xml:space="preserve">        b) collaborazioni scientifiche (collaboratori, assegnisti, ecc.)</t>
  </si>
  <si>
    <t xml:space="preserve">        c) docenti a contratto</t>
  </si>
  <si>
    <t xml:space="preserve">        d) esperti linguistici</t>
  </si>
  <si>
    <t xml:space="preserve">        e) altro personale dedicato alla didattica e alla ricerca</t>
  </si>
  <si>
    <t xml:space="preserve">   8) Acquisto di servizi e collaborazioni tecnico gestionali</t>
  </si>
  <si>
    <t xml:space="preserve">  10) Variazione delle rimanenze di materiali</t>
  </si>
  <si>
    <t>DIFFERENZA TRA PROVENTI E COSTI OPERATIVI (A - B)</t>
  </si>
  <si>
    <t>C) PROVENTI ED ONERI FINANZIARI</t>
  </si>
  <si>
    <t xml:space="preserve">   2) Interessi ed altri oneri finanziari</t>
  </si>
  <si>
    <t>E) PROVENTI ED ONERI STRAORDINARI</t>
  </si>
  <si>
    <r>
      <t>D) RETTIFICHE DI VALORE DI ATTIVIT</t>
    </r>
    <r>
      <rPr>
        <b/>
        <sz val="11"/>
        <color theme="1"/>
        <rFont val="Calibri"/>
        <family val="2"/>
      </rPr>
      <t xml:space="preserve">Á </t>
    </r>
    <r>
      <rPr>
        <b/>
        <sz val="11"/>
        <color theme="1"/>
        <rFont val="Calibri"/>
        <family val="2"/>
        <scheme val="minor"/>
      </rPr>
      <t>FINANZIARIE</t>
    </r>
  </si>
  <si>
    <t xml:space="preserve">   1) Utilizzo riserve di patrimonio netto derivanti dalla contabilità finanziaria</t>
  </si>
  <si>
    <t xml:space="preserve">   2) Altri proventi e ricavi diversi</t>
  </si>
  <si>
    <t xml:space="preserve">     RISULTATO ECONOMICO PRESUNTO </t>
  </si>
  <si>
    <t xml:space="preserve">     RISULTATO A PAREGGIO</t>
  </si>
  <si>
    <t xml:space="preserve">     Utilizzo riserve di patrimonio netto derivanti dalla contabilità economico-patrimonale</t>
  </si>
  <si>
    <t>BUDGET ECONOMICO TRIENNALE</t>
  </si>
  <si>
    <r>
      <t>III. PROVENTI DA ATTIVIT</t>
    </r>
    <r>
      <rPr>
        <b/>
        <sz val="11"/>
        <color theme="1"/>
        <rFont val="Calibri"/>
        <family val="2"/>
      </rPr>
      <t>Á</t>
    </r>
    <r>
      <rPr>
        <b/>
        <sz val="11"/>
        <color theme="1"/>
        <rFont val="Calibri"/>
        <family val="2"/>
        <scheme val="minor"/>
      </rPr>
      <t xml:space="preserve"> ASSISTENZIALE E SERVIZIO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</si>
</sst>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[$-410]General"/>
    <numFmt numFmtId="167" formatCode="#,##0.00&quot; &quot;;&quot;-&quot;#,##0.00&quot; &quot;;&quot; -&quot;#&quot; &quot;;@&quot; &quot;"/>
    <numFmt numFmtId="168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0" fontId="5" fillId="0" borderId="0"/>
    <xf numFmtId="166" fontId="6" fillId="0" borderId="0"/>
    <xf numFmtId="167" fontId="6" fillId="0" borderId="0"/>
    <xf numFmtId="164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65" fontId="0" fillId="0" borderId="0" xfId="0" applyNumberFormat="1"/>
    <xf numFmtId="165" fontId="0" fillId="2" borderId="0" xfId="1" applyNumberFormat="1" applyFont="1" applyFill="1"/>
    <xf numFmtId="0" fontId="2" fillId="2" borderId="0" xfId="0" applyFont="1" applyFill="1"/>
    <xf numFmtId="165" fontId="0" fillId="0" borderId="0" xfId="1" applyNumberFormat="1" applyFont="1" applyFill="1"/>
    <xf numFmtId="43" fontId="0" fillId="0" borderId="0" xfId="1" applyFont="1"/>
    <xf numFmtId="165" fontId="2" fillId="2" borderId="0" xfId="1" applyNumberFormat="1" applyFont="1" applyFill="1"/>
    <xf numFmtId="0" fontId="0" fillId="3" borderId="0" xfId="0" applyFill="1"/>
    <xf numFmtId="165" fontId="0" fillId="3" borderId="0" xfId="1" applyNumberFormat="1" applyFont="1" applyFill="1"/>
    <xf numFmtId="0" fontId="2" fillId="3" borderId="0" xfId="0" applyFont="1" applyFill="1"/>
    <xf numFmtId="165" fontId="3" fillId="2" borderId="0" xfId="1" applyNumberFormat="1" applyFont="1" applyFill="1"/>
    <xf numFmtId="41" fontId="0" fillId="2" borderId="0" xfId="7" applyFont="1" applyFill="1"/>
    <xf numFmtId="168" fontId="2" fillId="2" borderId="0" xfId="1" applyNumberFormat="1" applyFont="1" applyFill="1"/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1" fontId="3" fillId="2" borderId="0" xfId="7" applyFont="1" applyFill="1"/>
    <xf numFmtId="0" fontId="9" fillId="2" borderId="0" xfId="0" applyFont="1" applyFill="1"/>
    <xf numFmtId="41" fontId="9" fillId="2" borderId="0" xfId="7" applyFont="1" applyFill="1"/>
    <xf numFmtId="165" fontId="3" fillId="2" borderId="0" xfId="0" applyNumberFormat="1" applyFont="1" applyFill="1"/>
  </cellXfs>
  <cellStyles count="8">
    <cellStyle name="Euro" xfId="6" xr:uid="{00000000-0005-0000-0000-000000000000}"/>
    <cellStyle name="Excel Built-in Comma" xfId="5" xr:uid="{00000000-0005-0000-0000-000001000000}"/>
    <cellStyle name="Excel Built-in Normal" xfId="4" xr:uid="{00000000-0005-0000-0000-000002000000}"/>
    <cellStyle name="Migliaia" xfId="1" builtinId="3"/>
    <cellStyle name="Migliaia [0]" xfId="7" builtinId="6"/>
    <cellStyle name="Normale" xfId="0" builtinId="0"/>
    <cellStyle name="Normale 2" xfId="2" xr:uid="{00000000-0005-0000-0000-000005000000}"/>
    <cellStyle name="Normale 3" xfId="3" xr:uid="{00000000-0005-0000-0000-000006000000}"/>
  </cellStyles>
  <dxfs count="0"/>
  <tableStyles count="0" defaultTableStyle="TableStyleMedium2" defaultPivotStyle="PivotStyleMedium9"/>
  <colors>
    <mruColors>
      <color rgb="FFFFFF00"/>
      <color rgb="FF0000FF"/>
      <color rgb="FFFF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topLeftCell="A45" workbookViewId="0">
      <selection activeCell="B73" sqref="B73"/>
    </sheetView>
  </sheetViews>
  <sheetFormatPr defaultColWidth="8.81640625" defaultRowHeight="14.5" x14ac:dyDescent="0.35"/>
  <cols>
    <col min="1" max="1" width="78.453125" customWidth="1"/>
    <col min="2" max="4" width="13.36328125" customWidth="1"/>
    <col min="9" max="9" width="12.453125" bestFit="1" customWidth="1"/>
    <col min="10" max="10" width="10.453125" bestFit="1" customWidth="1"/>
  </cols>
  <sheetData>
    <row r="1" spans="1:9" ht="30" customHeight="1" x14ac:dyDescent="0.35">
      <c r="A1" s="14" t="s">
        <v>65</v>
      </c>
      <c r="B1" s="14">
        <v>2023</v>
      </c>
      <c r="C1" s="14">
        <v>2024</v>
      </c>
      <c r="D1" s="14">
        <v>2025</v>
      </c>
      <c r="F1" s="15"/>
    </row>
    <row r="2" spans="1:9" x14ac:dyDescent="0.35">
      <c r="A2" s="4" t="s">
        <v>0</v>
      </c>
      <c r="B2" s="3"/>
      <c r="C2" s="3"/>
      <c r="D2" s="1"/>
    </row>
    <row r="3" spans="1:9" x14ac:dyDescent="0.35">
      <c r="A3" s="4" t="s">
        <v>1</v>
      </c>
      <c r="B3" s="7">
        <f>SUM(B4:B6)</f>
        <v>66709377</v>
      </c>
      <c r="C3" s="7">
        <f t="shared" ref="C3:D3" si="0">SUM(C4:C6)</f>
        <v>87691101</v>
      </c>
      <c r="D3" s="7">
        <f t="shared" si="0"/>
        <v>90214108</v>
      </c>
    </row>
    <row r="4" spans="1:9" x14ac:dyDescent="0.35">
      <c r="A4" s="1" t="s">
        <v>2</v>
      </c>
      <c r="B4" s="3">
        <v>34797096</v>
      </c>
      <c r="C4" s="3">
        <v>34797096</v>
      </c>
      <c r="D4" s="3">
        <v>34797096</v>
      </c>
      <c r="F4" s="3"/>
      <c r="I4" s="2"/>
    </row>
    <row r="5" spans="1:9" x14ac:dyDescent="0.35">
      <c r="A5" s="1" t="s">
        <v>3</v>
      </c>
      <c r="B5" s="3"/>
      <c r="C5" s="3"/>
      <c r="D5" s="3"/>
    </row>
    <row r="6" spans="1:9" x14ac:dyDescent="0.35">
      <c r="A6" s="1" t="s">
        <v>4</v>
      </c>
      <c r="B6" s="3">
        <v>31912281</v>
      </c>
      <c r="C6" s="3">
        <v>52894005</v>
      </c>
      <c r="D6" s="3">
        <v>55417012</v>
      </c>
    </row>
    <row r="7" spans="1:9" x14ac:dyDescent="0.35">
      <c r="A7" s="4" t="s">
        <v>5</v>
      </c>
      <c r="B7" s="7">
        <f>SUM(B8:B14)</f>
        <v>275391072.37</v>
      </c>
      <c r="C7" s="7">
        <f t="shared" ref="C7:D7" si="1">SUM(C8:C14)</f>
        <v>269215255.11000001</v>
      </c>
      <c r="D7" s="7">
        <f t="shared" si="1"/>
        <v>263746714.16</v>
      </c>
    </row>
    <row r="8" spans="1:9" x14ac:dyDescent="0.35">
      <c r="A8" s="1" t="s">
        <v>6</v>
      </c>
      <c r="B8" s="3">
        <v>265493594</v>
      </c>
      <c r="C8" s="3">
        <v>259125882</v>
      </c>
      <c r="D8" s="3">
        <v>254493373</v>
      </c>
    </row>
    <row r="9" spans="1:9" x14ac:dyDescent="0.35">
      <c r="A9" s="1" t="s">
        <v>7</v>
      </c>
      <c r="B9" s="3">
        <v>3276750</v>
      </c>
      <c r="C9" s="3">
        <v>2811250</v>
      </c>
      <c r="D9" s="3">
        <v>2851000</v>
      </c>
    </row>
    <row r="10" spans="1:9" x14ac:dyDescent="0.35">
      <c r="A10" s="1" t="s">
        <v>8</v>
      </c>
      <c r="B10" s="3"/>
      <c r="C10" s="3"/>
      <c r="D10" s="3"/>
    </row>
    <row r="11" spans="1:9" x14ac:dyDescent="0.35">
      <c r="A11" s="1" t="s">
        <v>44</v>
      </c>
      <c r="B11" s="3"/>
      <c r="C11" s="3">
        <v>600000</v>
      </c>
      <c r="D11" s="3">
        <v>500000</v>
      </c>
    </row>
    <row r="12" spans="1:9" x14ac:dyDescent="0.35">
      <c r="A12" s="1" t="s">
        <v>9</v>
      </c>
      <c r="B12" s="3"/>
      <c r="C12" s="3"/>
      <c r="D12" s="3"/>
      <c r="G12" s="6"/>
    </row>
    <row r="13" spans="1:9" x14ac:dyDescent="0.35">
      <c r="A13" s="1" t="s">
        <v>45</v>
      </c>
      <c r="B13" s="3">
        <v>6086728.3700000001</v>
      </c>
      <c r="C13" s="3">
        <v>5438166.1099999994</v>
      </c>
      <c r="D13" s="3">
        <v>5368341.16</v>
      </c>
    </row>
    <row r="14" spans="1:9" x14ac:dyDescent="0.35">
      <c r="A14" s="1" t="s">
        <v>46</v>
      </c>
      <c r="B14" s="3">
        <v>534000</v>
      </c>
      <c r="C14" s="3">
        <v>1239957</v>
      </c>
      <c r="D14" s="3">
        <v>534000</v>
      </c>
    </row>
    <row r="15" spans="1:9" x14ac:dyDescent="0.35">
      <c r="A15" s="4" t="s">
        <v>66</v>
      </c>
      <c r="B15" s="3"/>
      <c r="C15" s="3"/>
      <c r="D15" s="3"/>
    </row>
    <row r="16" spans="1:9" x14ac:dyDescent="0.35">
      <c r="A16" s="4" t="s">
        <v>10</v>
      </c>
      <c r="B16" s="3"/>
      <c r="C16" s="3"/>
      <c r="D16" s="3"/>
    </row>
    <row r="17" spans="1:9" x14ac:dyDescent="0.35">
      <c r="A17" s="4" t="s">
        <v>11</v>
      </c>
      <c r="B17" s="7">
        <f>SUM(B18:B19)</f>
        <v>1506606.23</v>
      </c>
      <c r="C17" s="7">
        <f t="shared" ref="C17:D17" si="2">SUM(C18:C19)</f>
        <v>1481606.23</v>
      </c>
      <c r="D17" s="7">
        <f t="shared" si="2"/>
        <v>1481606.23</v>
      </c>
    </row>
    <row r="18" spans="1:9" x14ac:dyDescent="0.35">
      <c r="A18" s="1" t="s">
        <v>60</v>
      </c>
      <c r="B18" s="3"/>
      <c r="C18" s="3"/>
      <c r="D18" s="3"/>
    </row>
    <row r="19" spans="1:9" x14ac:dyDescent="0.35">
      <c r="A19" s="1" t="s">
        <v>61</v>
      </c>
      <c r="B19" s="3">
        <v>1506606.23</v>
      </c>
      <c r="C19" s="3">
        <v>1481606.23</v>
      </c>
      <c r="D19" s="3">
        <v>1481606.23</v>
      </c>
    </row>
    <row r="20" spans="1:9" x14ac:dyDescent="0.35">
      <c r="A20" s="4" t="s">
        <v>12</v>
      </c>
      <c r="B20" s="3"/>
      <c r="C20" s="3"/>
      <c r="D20" s="3"/>
    </row>
    <row r="21" spans="1:9" x14ac:dyDescent="0.35">
      <c r="A21" s="4" t="s">
        <v>47</v>
      </c>
      <c r="B21" s="3"/>
      <c r="C21" s="3"/>
      <c r="D21" s="3"/>
    </row>
    <row r="22" spans="1:9" x14ac:dyDescent="0.35">
      <c r="A22" s="4" t="s">
        <v>13</v>
      </c>
      <c r="B22" s="7">
        <f>B3+B7+SUM(B15:B17)+SUM(B20:B21)</f>
        <v>343607055.60000002</v>
      </c>
      <c r="C22" s="7">
        <f t="shared" ref="C22:D22" si="3">C3+C7+SUM(C15:C17)+SUM(C20:C21)</f>
        <v>358387962.34000003</v>
      </c>
      <c r="D22" s="7">
        <f t="shared" si="3"/>
        <v>355442428.38999999</v>
      </c>
    </row>
    <row r="23" spans="1:9" ht="2.25" customHeight="1" x14ac:dyDescent="0.35">
      <c r="A23" s="8"/>
      <c r="B23" s="9"/>
      <c r="C23" s="9"/>
      <c r="D23" s="9"/>
    </row>
    <row r="24" spans="1:9" x14ac:dyDescent="0.35">
      <c r="A24" s="4" t="s">
        <v>14</v>
      </c>
      <c r="B24" s="3"/>
      <c r="C24" s="3"/>
      <c r="D24" s="1"/>
    </row>
    <row r="25" spans="1:9" x14ac:dyDescent="0.35">
      <c r="A25" s="4" t="s">
        <v>15</v>
      </c>
      <c r="B25" s="7">
        <f>B26+B32</f>
        <v>179437258</v>
      </c>
      <c r="C25" s="7">
        <f t="shared" ref="C25:D25" si="4">C26+C32</f>
        <v>175926782</v>
      </c>
      <c r="D25" s="7">
        <f t="shared" si="4"/>
        <v>172724230</v>
      </c>
    </row>
    <row r="26" spans="1:9" x14ac:dyDescent="0.35">
      <c r="A26" s="1" t="s">
        <v>16</v>
      </c>
      <c r="B26" s="3">
        <f>SUM(B27:B31)</f>
        <v>123047161</v>
      </c>
      <c r="C26" s="3">
        <f>SUM(C27:C31)</f>
        <v>119014792</v>
      </c>
      <c r="D26" s="3">
        <f>SUM(D27:D31)</f>
        <v>115552422</v>
      </c>
      <c r="I26" s="2"/>
    </row>
    <row r="27" spans="1:9" x14ac:dyDescent="0.35">
      <c r="A27" s="1" t="s">
        <v>48</v>
      </c>
      <c r="B27" s="5">
        <v>120549337</v>
      </c>
      <c r="C27" s="3">
        <v>116678982</v>
      </c>
      <c r="D27" s="3">
        <v>113219387</v>
      </c>
      <c r="I27" s="2"/>
    </row>
    <row r="28" spans="1:9" x14ac:dyDescent="0.35">
      <c r="A28" s="1" t="s">
        <v>49</v>
      </c>
      <c r="B28" s="3">
        <v>75000</v>
      </c>
      <c r="C28" s="3">
        <v>50000</v>
      </c>
      <c r="D28" s="3">
        <v>50000</v>
      </c>
    </row>
    <row r="29" spans="1:9" x14ac:dyDescent="0.35">
      <c r="A29" s="1" t="s">
        <v>50</v>
      </c>
      <c r="B29" s="3">
        <v>259600</v>
      </c>
      <c r="C29" s="3">
        <v>259600</v>
      </c>
      <c r="D29" s="3">
        <v>259600</v>
      </c>
    </row>
    <row r="30" spans="1:9" x14ac:dyDescent="0.35">
      <c r="A30" s="1" t="s">
        <v>51</v>
      </c>
      <c r="B30" s="5">
        <v>1563224</v>
      </c>
      <c r="C30" s="3">
        <v>1426210</v>
      </c>
      <c r="D30" s="3">
        <v>1423435</v>
      </c>
    </row>
    <row r="31" spans="1:9" x14ac:dyDescent="0.35">
      <c r="A31" s="1" t="s">
        <v>52</v>
      </c>
      <c r="B31" s="3">
        <v>600000</v>
      </c>
      <c r="C31" s="3">
        <v>600000</v>
      </c>
      <c r="D31" s="3">
        <v>600000</v>
      </c>
    </row>
    <row r="32" spans="1:9" x14ac:dyDescent="0.35">
      <c r="A32" s="1" t="s">
        <v>17</v>
      </c>
      <c r="B32" s="5">
        <v>56390097</v>
      </c>
      <c r="C32" s="3">
        <v>56911990</v>
      </c>
      <c r="D32" s="3">
        <v>57171808</v>
      </c>
    </row>
    <row r="33" spans="1:4" x14ac:dyDescent="0.35">
      <c r="A33" s="4" t="s">
        <v>18</v>
      </c>
      <c r="B33" s="7">
        <f>SUM(B34:B45)</f>
        <v>143914786</v>
      </c>
      <c r="C33" s="7">
        <f>SUM(C34:C45)</f>
        <v>159556751.26460001</v>
      </c>
      <c r="D33" s="7">
        <f>SUM(D34:D45)</f>
        <v>159964166.67734998</v>
      </c>
    </row>
    <row r="34" spans="1:4" x14ac:dyDescent="0.35">
      <c r="A34" s="1" t="s">
        <v>20</v>
      </c>
      <c r="B34" s="3">
        <v>62385899</v>
      </c>
      <c r="C34" s="3">
        <v>62685029</v>
      </c>
      <c r="D34" s="3">
        <v>60775218.574749991</v>
      </c>
    </row>
    <row r="35" spans="1:4" x14ac:dyDescent="0.35">
      <c r="A35" s="1" t="s">
        <v>21</v>
      </c>
      <c r="B35" s="3"/>
      <c r="C35" s="3"/>
      <c r="D35" s="3"/>
    </row>
    <row r="36" spans="1:4" x14ac:dyDescent="0.35">
      <c r="A36" s="1" t="s">
        <v>22</v>
      </c>
      <c r="B36" s="3">
        <v>30000</v>
      </c>
      <c r="C36" s="3">
        <v>30000</v>
      </c>
      <c r="D36" s="3">
        <v>30000</v>
      </c>
    </row>
    <row r="37" spans="1:4" x14ac:dyDescent="0.35">
      <c r="A37" s="1" t="s">
        <v>23</v>
      </c>
      <c r="B37" s="3"/>
      <c r="C37" s="3"/>
      <c r="D37" s="3"/>
    </row>
    <row r="38" spans="1:4" x14ac:dyDescent="0.35">
      <c r="A38" s="1" t="s">
        <v>24</v>
      </c>
      <c r="B38" s="3">
        <v>656250</v>
      </c>
      <c r="C38" s="3">
        <v>437500</v>
      </c>
      <c r="D38" s="3">
        <v>437500</v>
      </c>
    </row>
    <row r="39" spans="1:4" x14ac:dyDescent="0.35">
      <c r="A39" s="1" t="s">
        <v>25</v>
      </c>
      <c r="B39" s="3"/>
      <c r="C39" s="3"/>
      <c r="D39" s="1"/>
    </row>
    <row r="40" spans="1:4" x14ac:dyDescent="0.35">
      <c r="A40" s="1" t="s">
        <v>26</v>
      </c>
      <c r="B40" s="3">
        <v>1564971</v>
      </c>
      <c r="C40" s="3">
        <v>1563971</v>
      </c>
      <c r="D40" s="3">
        <v>1563971</v>
      </c>
    </row>
    <row r="41" spans="1:4" x14ac:dyDescent="0.35">
      <c r="A41" s="1" t="s">
        <v>53</v>
      </c>
      <c r="B41" s="3">
        <f>29566578</f>
        <v>29566578</v>
      </c>
      <c r="C41" s="3">
        <f>28816327</f>
        <v>28816327</v>
      </c>
      <c r="D41" s="3">
        <v>28370601</v>
      </c>
    </row>
    <row r="42" spans="1:4" x14ac:dyDescent="0.35">
      <c r="A42" s="1" t="s">
        <v>27</v>
      </c>
      <c r="B42" s="3">
        <v>964458</v>
      </c>
      <c r="C42" s="3">
        <v>848208</v>
      </c>
      <c r="D42" s="3">
        <v>848208</v>
      </c>
    </row>
    <row r="43" spans="1:4" x14ac:dyDescent="0.35">
      <c r="A43" s="1" t="s">
        <v>54</v>
      </c>
      <c r="B43" s="3"/>
      <c r="C43" s="3"/>
      <c r="D43" s="3"/>
    </row>
    <row r="44" spans="1:4" x14ac:dyDescent="0.35">
      <c r="A44" s="1" t="s">
        <v>28</v>
      </c>
      <c r="B44" s="3">
        <v>821874</v>
      </c>
      <c r="C44" s="3">
        <v>821873.68</v>
      </c>
      <c r="D44" s="3">
        <v>821873.68</v>
      </c>
    </row>
    <row r="45" spans="1:4" x14ac:dyDescent="0.35">
      <c r="A45" s="1" t="s">
        <v>29</v>
      </c>
      <c r="B45" s="3">
        <v>47924756</v>
      </c>
      <c r="C45" s="3">
        <v>64353842.584599994</v>
      </c>
      <c r="D45" s="3">
        <v>67116794.422600001</v>
      </c>
    </row>
    <row r="46" spans="1:4" x14ac:dyDescent="0.35">
      <c r="A46" s="4" t="s">
        <v>19</v>
      </c>
      <c r="B46" s="7">
        <f>SUM(B47:B50)</f>
        <v>9918619.6399999987</v>
      </c>
      <c r="C46" s="7">
        <f t="shared" ref="C46:D46" si="5">SUM(C47:C50)</f>
        <v>9232011</v>
      </c>
      <c r="D46" s="7">
        <f t="shared" si="5"/>
        <v>9105550</v>
      </c>
    </row>
    <row r="47" spans="1:4" x14ac:dyDescent="0.35">
      <c r="A47" s="1" t="s">
        <v>30</v>
      </c>
      <c r="B47" s="3">
        <v>320869.74</v>
      </c>
      <c r="C47" s="3">
        <f>317800</f>
        <v>317800</v>
      </c>
      <c r="D47" s="3">
        <v>313362</v>
      </c>
    </row>
    <row r="48" spans="1:4" x14ac:dyDescent="0.35">
      <c r="A48" s="1" t="s">
        <v>31</v>
      </c>
      <c r="B48" s="3">
        <v>9597749.8999999985</v>
      </c>
      <c r="C48" s="3">
        <f>8914211</f>
        <v>8914211</v>
      </c>
      <c r="D48" s="3">
        <v>8792188</v>
      </c>
    </row>
    <row r="49" spans="1:4" x14ac:dyDescent="0.35">
      <c r="A49" s="1" t="s">
        <v>32</v>
      </c>
      <c r="B49" s="3"/>
      <c r="C49" s="3"/>
      <c r="D49" s="3"/>
    </row>
    <row r="50" spans="1:4" x14ac:dyDescent="0.35">
      <c r="A50" s="1" t="s">
        <v>33</v>
      </c>
      <c r="B50" s="3"/>
      <c r="C50" s="3"/>
      <c r="D50" s="3"/>
    </row>
    <row r="51" spans="1:4" x14ac:dyDescent="0.35">
      <c r="A51" s="4" t="s">
        <v>34</v>
      </c>
      <c r="B51" s="7"/>
      <c r="C51" s="7"/>
      <c r="D51" s="7"/>
    </row>
    <row r="52" spans="1:4" x14ac:dyDescent="0.35">
      <c r="A52" s="4" t="s">
        <v>35</v>
      </c>
      <c r="B52" s="7">
        <v>2086587</v>
      </c>
      <c r="C52" s="7">
        <v>2036587</v>
      </c>
      <c r="D52" s="7">
        <f>2036677+1</f>
        <v>2036678</v>
      </c>
    </row>
    <row r="53" spans="1:4" x14ac:dyDescent="0.35">
      <c r="A53" s="4" t="s">
        <v>36</v>
      </c>
      <c r="B53" s="7">
        <f>B25+B33+B46+B51+B52</f>
        <v>335357250.63999999</v>
      </c>
      <c r="C53" s="7">
        <f>C25+C33+C46+C51+C52</f>
        <v>346752131.26460004</v>
      </c>
      <c r="D53" s="7">
        <f t="shared" ref="D53" si="6">D25+D33+D46+D51+D52</f>
        <v>343830624.67734998</v>
      </c>
    </row>
    <row r="54" spans="1:4" ht="2.25" customHeight="1" x14ac:dyDescent="0.35">
      <c r="A54" s="8"/>
      <c r="B54" s="9"/>
      <c r="C54" s="9"/>
      <c r="D54" s="9"/>
    </row>
    <row r="55" spans="1:4" x14ac:dyDescent="0.35">
      <c r="A55" s="4" t="s">
        <v>55</v>
      </c>
      <c r="B55" s="7">
        <f>+B22-B53</f>
        <v>8249804.9600000381</v>
      </c>
      <c r="C55" s="7">
        <f>+C22-C53</f>
        <v>11635831.075399995</v>
      </c>
      <c r="D55" s="7">
        <f>+D22-D53</f>
        <v>11611803.712650001</v>
      </c>
    </row>
    <row r="56" spans="1:4" ht="2.25" customHeight="1" x14ac:dyDescent="0.35">
      <c r="A56" s="10"/>
      <c r="B56" s="9"/>
      <c r="C56" s="9"/>
      <c r="D56" s="9"/>
    </row>
    <row r="57" spans="1:4" x14ac:dyDescent="0.35">
      <c r="A57" s="4" t="s">
        <v>56</v>
      </c>
      <c r="B57" s="7">
        <f>SUM(B58:B60)</f>
        <v>1000</v>
      </c>
      <c r="C57" s="7">
        <f t="shared" ref="C57:D57" si="7">SUM(C58:C60)</f>
        <v>1000</v>
      </c>
      <c r="D57" s="7">
        <f t="shared" si="7"/>
        <v>1000</v>
      </c>
    </row>
    <row r="58" spans="1:4" x14ac:dyDescent="0.35">
      <c r="A58" s="1" t="s">
        <v>37</v>
      </c>
      <c r="B58" s="3">
        <v>1000</v>
      </c>
      <c r="C58" s="3">
        <v>1000</v>
      </c>
      <c r="D58" s="3">
        <v>1000</v>
      </c>
    </row>
    <row r="59" spans="1:4" x14ac:dyDescent="0.35">
      <c r="A59" s="1" t="s">
        <v>57</v>
      </c>
      <c r="B59" s="3"/>
      <c r="C59" s="3"/>
      <c r="D59" s="3"/>
    </row>
    <row r="60" spans="1:4" x14ac:dyDescent="0.35">
      <c r="A60" s="1" t="s">
        <v>38</v>
      </c>
      <c r="B60" s="3"/>
      <c r="C60" s="3"/>
      <c r="D60" s="3"/>
    </row>
    <row r="61" spans="1:4" ht="2.25" customHeight="1" x14ac:dyDescent="0.35">
      <c r="A61" s="8"/>
      <c r="B61" s="9"/>
      <c r="C61" s="9"/>
      <c r="D61" s="9"/>
    </row>
    <row r="62" spans="1:4" x14ac:dyDescent="0.35">
      <c r="A62" s="4" t="s">
        <v>59</v>
      </c>
      <c r="B62" s="11">
        <f>SUM(B63:B64)</f>
        <v>0</v>
      </c>
      <c r="C62" s="11">
        <f t="shared" ref="C62:D62" si="8">SUM(C63:C64)</f>
        <v>0</v>
      </c>
      <c r="D62" s="11">
        <f t="shared" si="8"/>
        <v>0</v>
      </c>
    </row>
    <row r="63" spans="1:4" x14ac:dyDescent="0.35">
      <c r="A63" s="1" t="s">
        <v>39</v>
      </c>
      <c r="B63" s="3"/>
      <c r="C63" s="3"/>
      <c r="D63" s="3"/>
    </row>
    <row r="64" spans="1:4" x14ac:dyDescent="0.35">
      <c r="A64" s="1" t="s">
        <v>40</v>
      </c>
      <c r="B64" s="3"/>
      <c r="C64" s="3"/>
      <c r="D64" s="3"/>
    </row>
    <row r="65" spans="1:6" ht="2.25" customHeight="1" x14ac:dyDescent="0.35">
      <c r="A65" s="8"/>
      <c r="B65" s="9"/>
      <c r="C65" s="9"/>
      <c r="D65" s="9"/>
    </row>
    <row r="66" spans="1:6" x14ac:dyDescent="0.35">
      <c r="A66" s="4" t="s">
        <v>58</v>
      </c>
      <c r="B66" s="11">
        <f>SUM(B67:B68)</f>
        <v>0</v>
      </c>
      <c r="C66" s="11">
        <f t="shared" ref="C66:D66" si="9">SUM(C67:C68)</f>
        <v>0</v>
      </c>
      <c r="D66" s="11">
        <f t="shared" si="9"/>
        <v>0</v>
      </c>
    </row>
    <row r="67" spans="1:6" x14ac:dyDescent="0.35">
      <c r="A67" s="1" t="s">
        <v>41</v>
      </c>
      <c r="B67" s="3"/>
      <c r="C67" s="3"/>
      <c r="D67" s="3"/>
    </row>
    <row r="68" spans="1:6" x14ac:dyDescent="0.35">
      <c r="A68" s="1" t="s">
        <v>42</v>
      </c>
      <c r="B68" s="3"/>
      <c r="C68" s="3"/>
      <c r="D68" s="3"/>
    </row>
    <row r="69" spans="1:6" ht="2.25" customHeight="1" x14ac:dyDescent="0.35">
      <c r="A69" s="8"/>
      <c r="B69" s="9"/>
      <c r="C69" s="9"/>
      <c r="D69" s="9"/>
    </row>
    <row r="70" spans="1:6" x14ac:dyDescent="0.35">
      <c r="A70" s="4" t="s">
        <v>43</v>
      </c>
      <c r="B70" s="7">
        <v>11858269.118013339</v>
      </c>
      <c r="C70" s="7">
        <v>11636831.777005712</v>
      </c>
      <c r="D70" s="7">
        <v>11612803.723155711</v>
      </c>
      <c r="F70" s="7"/>
    </row>
    <row r="71" spans="1:6" x14ac:dyDescent="0.35">
      <c r="A71" s="4" t="s">
        <v>62</v>
      </c>
      <c r="B71" s="13">
        <f>B55+B57+B62+B66-B70</f>
        <v>-3607464.158013301</v>
      </c>
      <c r="C71" s="11">
        <f>C55+C57+C62+C66-C70</f>
        <v>-0.70160571672022343</v>
      </c>
      <c r="D71" s="16">
        <f>D55+D57+D62+D66-D70</f>
        <v>-1.0505709797143936E-2</v>
      </c>
    </row>
    <row r="72" spans="1:6" x14ac:dyDescent="0.35">
      <c r="A72" s="1" t="s">
        <v>64</v>
      </c>
      <c r="B72" s="12">
        <v>3607464</v>
      </c>
      <c r="C72" s="17"/>
      <c r="D72" s="18"/>
    </row>
    <row r="73" spans="1:6" x14ac:dyDescent="0.35">
      <c r="A73" s="4" t="s">
        <v>63</v>
      </c>
      <c r="B73" s="19">
        <f>B71+B72</f>
        <v>-0.15801330097019672</v>
      </c>
      <c r="C73" s="19">
        <f t="shared" ref="C73:D73" si="10">C71+C72</f>
        <v>-0.70160571672022343</v>
      </c>
      <c r="D73" s="16">
        <f t="shared" si="10"/>
        <v>-1.0505709797143936E-2</v>
      </c>
    </row>
    <row r="74" spans="1:6" x14ac:dyDescent="0.35">
      <c r="A74" s="1"/>
      <c r="B74" s="1"/>
      <c r="C74" s="1"/>
      <c r="D74" s="1"/>
    </row>
    <row r="75" spans="1:6" x14ac:dyDescent="0.35">
      <c r="A75" s="1"/>
      <c r="B75" s="1"/>
      <c r="C75" s="1"/>
      <c r="D75" s="1"/>
    </row>
    <row r="76" spans="1:6" x14ac:dyDescent="0.35">
      <c r="A76" s="1"/>
      <c r="B76" s="1"/>
      <c r="C76" s="1"/>
      <c r="D76" s="1"/>
    </row>
    <row r="77" spans="1:6" ht="2" customHeight="1" x14ac:dyDescent="0.35">
      <c r="A77" s="1"/>
      <c r="B77" s="1"/>
      <c r="C77" s="1"/>
      <c r="D77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74" max="16383" man="1"/>
  </rowBreaks>
  <ignoredErrors>
    <ignoredError sqref="B22:D22 C7:D7 B26:D26 B33: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economico_triennale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2022-12-15T16:26:30Z</cp:lastPrinted>
  <dcterms:created xsi:type="dcterms:W3CDTF">2006-09-16T00:00:00Z</dcterms:created>
  <dcterms:modified xsi:type="dcterms:W3CDTF">2022-12-15T17:13:05Z</dcterms:modified>
</cp:coreProperties>
</file>